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3\3ER TRIM\"/>
    </mc:Choice>
  </mc:AlternateContent>
  <bookViews>
    <workbookView xWindow="0" yWindow="0" windowWidth="23040" windowHeight="9525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G32" i="1"/>
  <c r="M31" i="1"/>
  <c r="L31" i="1"/>
  <c r="G31" i="1"/>
  <c r="M30" i="1"/>
  <c r="L30" i="1"/>
  <c r="G30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9" i="1" l="1"/>
  <c r="G9" i="1"/>
  <c r="K35" i="1" l="1"/>
  <c r="J35" i="1"/>
  <c r="I35" i="1"/>
  <c r="H35" i="1"/>
  <c r="G35" i="1"/>
  <c r="K24" i="1"/>
  <c r="J24" i="1"/>
  <c r="I24" i="1"/>
  <c r="H24" i="1"/>
  <c r="G24" i="1"/>
  <c r="M35" i="1" l="1"/>
  <c r="M29" i="1"/>
  <c r="M24" i="1"/>
  <c r="M9" i="1"/>
  <c r="K37" i="1"/>
  <c r="I37" i="1"/>
  <c r="H37" i="1"/>
  <c r="J37" i="1"/>
  <c r="G37" i="1"/>
  <c r="L35" i="1"/>
  <c r="L29" i="1"/>
  <c r="L24" i="1"/>
  <c r="L9" i="1"/>
  <c r="L37" i="1" l="1"/>
  <c r="M37" i="1"/>
</calcChain>
</file>

<file path=xl/sharedStrings.xml><?xml version="1.0" encoding="utf-8"?>
<sst xmlns="http://schemas.openxmlformats.org/spreadsheetml/2006/main" count="45" uniqueCount="42">
  <si>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</si>
  <si>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</si>
  <si>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</si>
  <si>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</si>
  <si>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</si>
  <si>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</si>
  <si>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</si>
  <si>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</si>
  <si>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</si>
  <si>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</si>
  <si>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</si>
  <si>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</si>
  <si>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</si>
  <si>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</si>
  <si>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</si>
  <si>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</si>
  <si>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</si>
  <si>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</si>
  <si>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</si>
  <si>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</si>
  <si>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</si>
  <si>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E000101</t>
  </si>
  <si>
    <t>AMPLIACION DE LA INFRAESTRUCTURA HIDRICA</t>
  </si>
  <si>
    <t>MAQUINARIA Y EQUIPO INDUSTRIAL</t>
  </si>
  <si>
    <t>MAQUINARIA Y EQUIPO DE CONSTRUCCION</t>
  </si>
  <si>
    <t>EQ DE GENERACION ELECTRICA, APARATOS Y ACCES ELECT</t>
  </si>
  <si>
    <t>E000103</t>
  </si>
  <si>
    <t>EFICIENTE SUM DE AGUA POT AL SERV DE LA CIUDADANIA</t>
  </si>
  <si>
    <t>MUEBLES DE OFICINA Y ESTANTERIA</t>
  </si>
  <si>
    <t>EQUIPO DE COMPUTO Y DE TECNOLOGIAS DE LA INFORMAC</t>
  </si>
  <si>
    <t>OTROS MOBILIARIOS Y EQUIPOS DE ADMINISTRACION</t>
  </si>
  <si>
    <t>VEHICULOS Y EQUIPO TERRESTRE</t>
  </si>
  <si>
    <t>CARROCERIAS Y REMOLQUES</t>
  </si>
  <si>
    <t>OTROS EQUIPOS DE TRANSPORTE</t>
  </si>
  <si>
    <t>EQUIPO DE COMUNICACION Y TELECOMUNICACION</t>
  </si>
  <si>
    <t>HERRAMIENTAS Y MAQUINAS-HERRAMIENTA</t>
  </si>
  <si>
    <t>OTROS EQUIPOS</t>
  </si>
  <si>
    <t>CONS D OBRS P EL ABS DE AGUA, PETRO, GS, ELE Y TEL</t>
  </si>
  <si>
    <t>CONSTRUCCION DE VIAS DE COMUNICACION</t>
  </si>
  <si>
    <t>EDIFICACION NO HABITACIONAL</t>
  </si>
  <si>
    <t>ESTU, FORM Y EVA D PROYE PRODU NO INCL EN CONCEP A</t>
  </si>
  <si>
    <t>Junta Municipal de Agua Potable y Alcantarillado de Acámbaro, Gto.
Programas y Proyectos de Inversión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</si>
</sst>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16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30">
    <cellStyle name="Euro" xfId="5"/>
    <cellStyle name="Millares 2" xfId="6"/>
    <cellStyle name="Millares 2 2" xfId="7"/>
    <cellStyle name="Millares 2 2 2" xfId="21"/>
    <cellStyle name="Millares 2 3" xfId="8"/>
    <cellStyle name="Millares 2 3 2" xfId="22"/>
    <cellStyle name="Millares 2 4" xfId="29"/>
    <cellStyle name="Millares 2 5" xfId="20"/>
    <cellStyle name="Millares 3" xfId="9"/>
    <cellStyle name="Millares 3 2" xfId="23"/>
    <cellStyle name="Moneda" xfId="1" builtinId="4"/>
    <cellStyle name="Moneda 2" xfId="10"/>
    <cellStyle name="Moneda 2 2" xfId="24"/>
    <cellStyle name="Normal" xfId="0" builtinId="0"/>
    <cellStyle name="Normal 2" xfId="11"/>
    <cellStyle name="Normal 2 2" xfId="12"/>
    <cellStyle name="Normal 2 3" xfId="25"/>
    <cellStyle name="Normal 3" xfId="3"/>
    <cellStyle name="Normal 3 2" xfId="26"/>
    <cellStyle name="Normal 3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6 2 2" xfId="28"/>
    <cellStyle name="Normal 6 3" xfId="27"/>
    <cellStyle name="Normal 7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342899</xdr:colOff>
      <xdr:row>43</xdr:row>
      <xdr:rowOff>57150</xdr:rowOff>
    </xdr:from>
    <xdr:to>
      <xdr:col>3</xdr:col>
      <xdr:colOff>2695574</xdr:colOff>
      <xdr:row>52</xdr:row>
      <xdr:rowOff>28574</xdr:rowOff>
    </xdr:to>
    <xdr:sp macro="" textlink="">
      <xdr:nvSpPr>
        <xdr:cNvPr id="2" name="CuadroTexto 1"/>
        <xdr:cNvSpPr txBox="1"/>
      </xdr:nvSpPr>
      <xdr:spPr>
        <a:xfrm>
          <a:off x="1371599" y="7705725"/>
          <a:ext cx="2352675" cy="1428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6</xdr:col>
      <xdr:colOff>161925</xdr:colOff>
      <xdr:row>43</xdr:row>
      <xdr:rowOff>19050</xdr:rowOff>
    </xdr:from>
    <xdr:to>
      <xdr:col>9</xdr:col>
      <xdr:colOff>628650</xdr:colOff>
      <xdr:row>51</xdr:row>
      <xdr:rowOff>83209</xdr:rowOff>
    </xdr:to>
    <xdr:sp macro="" textlink="">
      <xdr:nvSpPr>
        <xdr:cNvPr id="3" name="CuadroTexto 2"/>
        <xdr:cNvSpPr txBox="1"/>
      </xdr:nvSpPr>
      <xdr:spPr>
        <a:xfrm>
          <a:off x="7658100" y="7667625"/>
          <a:ext cx="2809875" cy="1359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TATIANA HERNANDEZ PEREZ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abSelected="1" workbookViewId="0">
      <selection activeCell="J56" sqref="J56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41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5620</v>
      </c>
      <c r="F9" s="30" t="s">
        <v>23</v>
      </c>
      <c r="G9" s="35">
        <f>+H9</f>
        <v>946345.21</v>
      </c>
      <c r="H9" s="36">
        <v>946345.21</v>
      </c>
      <c r="I9" s="36">
        <v>279345.21000000002</v>
      </c>
      <c r="J9" s="36">
        <v>143000</v>
      </c>
      <c r="K9" s="36">
        <v>143000</v>
      </c>
      <c r="L9" s="37">
        <f>IFERROR(K9/H9,0)</f>
        <v>0.15110764918438169</v>
      </c>
      <c r="M9" s="38">
        <f>IFERROR(K9/I9,0)</f>
        <v>0.51191140882637642</v>
      </c>
    </row>
    <row r="10" spans="2:13" x14ac:dyDescent="0.2">
      <c r="B10" s="32"/>
      <c r="C10" s="33"/>
      <c r="D10" s="34"/>
      <c r="E10" s="29">
        <v>5630</v>
      </c>
      <c r="F10" s="30" t="s">
        <v>24</v>
      </c>
      <c r="G10" s="35">
        <f>+H10</f>
        <v>1.03</v>
      </c>
      <c r="H10" s="36">
        <v>1.03</v>
      </c>
      <c r="I10" s="36">
        <v>1.03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ht="22.5" x14ac:dyDescent="0.2">
      <c r="B11" s="32"/>
      <c r="C11" s="33"/>
      <c r="D11" s="34"/>
      <c r="E11" s="29">
        <v>5660</v>
      </c>
      <c r="F11" s="30" t="s">
        <v>25</v>
      </c>
      <c r="G11" s="35">
        <f>+H11</f>
        <v>10300</v>
      </c>
      <c r="H11" s="36">
        <v>10300</v>
      </c>
      <c r="I11" s="36">
        <v>263800</v>
      </c>
      <c r="J11" s="36">
        <v>261462.93</v>
      </c>
      <c r="K11" s="36">
        <v>261462.93</v>
      </c>
      <c r="L11" s="37">
        <f>IFERROR(K11/H11,0)</f>
        <v>25.384750485436893</v>
      </c>
      <c r="M11" s="38">
        <f>IFERROR(K11/I11,0)</f>
        <v>0.99114075056861251</v>
      </c>
    </row>
    <row r="12" spans="2:13" x14ac:dyDescent="0.2">
      <c r="B12" s="32" t="s">
        <v>26</v>
      </c>
      <c r="C12" s="33"/>
      <c r="D12" s="34" t="s">
        <v>27</v>
      </c>
      <c r="E12" s="29">
        <v>5110</v>
      </c>
      <c r="F12" s="30" t="s">
        <v>28</v>
      </c>
      <c r="G12" s="35">
        <f>+H12</f>
        <v>51500</v>
      </c>
      <c r="H12" s="36">
        <v>51500</v>
      </c>
      <c r="I12" s="36">
        <v>51500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ht="22.5" x14ac:dyDescent="0.2">
      <c r="B13" s="32"/>
      <c r="C13" s="33"/>
      <c r="D13" s="34"/>
      <c r="E13" s="29">
        <v>5150</v>
      </c>
      <c r="F13" s="30" t="s">
        <v>29</v>
      </c>
      <c r="G13" s="35">
        <f>+H13</f>
        <v>474110.89</v>
      </c>
      <c r="H13" s="36">
        <v>474110.89</v>
      </c>
      <c r="I13" s="36">
        <v>474110.89</v>
      </c>
      <c r="J13" s="36">
        <v>0</v>
      </c>
      <c r="K13" s="36">
        <v>19731.04</v>
      </c>
      <c r="L13" s="37">
        <f>IFERROR(K13/H13,0)</f>
        <v>4.1616930587694369E-2</v>
      </c>
      <c r="M13" s="38">
        <f>IFERROR(K13/I13,0)</f>
        <v>4.1616930587694369E-2</v>
      </c>
    </row>
    <row r="14" spans="2:13" x14ac:dyDescent="0.2">
      <c r="B14" s="32"/>
      <c r="C14" s="33"/>
      <c r="D14" s="34"/>
      <c r="E14" s="29">
        <v>5190</v>
      </c>
      <c r="F14" s="30" t="s">
        <v>30</v>
      </c>
      <c r="G14" s="35">
        <f>+H14</f>
        <v>1.03</v>
      </c>
      <c r="H14" s="36">
        <v>1.03</v>
      </c>
      <c r="I14" s="36">
        <v>1.03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5410</v>
      </c>
      <c r="F15" s="30" t="s">
        <v>31</v>
      </c>
      <c r="G15" s="35">
        <f>+H15</f>
        <v>1.03</v>
      </c>
      <c r="H15" s="36">
        <v>1.03</v>
      </c>
      <c r="I15" s="36">
        <v>4130021.56</v>
      </c>
      <c r="J15" s="36">
        <v>1636206.9</v>
      </c>
      <c r="K15" s="36">
        <v>818103.45</v>
      </c>
      <c r="L15" s="37">
        <f>IFERROR(K15/H15,0)</f>
        <v>794275.19417475723</v>
      </c>
      <c r="M15" s="38">
        <f>IFERROR(K15/I15,0)</f>
        <v>0.19808696834018463</v>
      </c>
    </row>
    <row r="16" spans="2:13" x14ac:dyDescent="0.2">
      <c r="B16" s="32"/>
      <c r="C16" s="33"/>
      <c r="D16" s="34"/>
      <c r="E16" s="29">
        <v>5420</v>
      </c>
      <c r="F16" s="30" t="s">
        <v>32</v>
      </c>
      <c r="G16" s="35">
        <f>+H16</f>
        <v>1.03</v>
      </c>
      <c r="H16" s="36">
        <v>1.03</v>
      </c>
      <c r="I16" s="36">
        <v>1.03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">
      <c r="B17" s="32"/>
      <c r="C17" s="33"/>
      <c r="D17" s="34"/>
      <c r="E17" s="29">
        <v>5490</v>
      </c>
      <c r="F17" s="30" t="s">
        <v>33</v>
      </c>
      <c r="G17" s="35">
        <f>+H17</f>
        <v>1.03</v>
      </c>
      <c r="H17" s="36">
        <v>1.03</v>
      </c>
      <c r="I17" s="36">
        <v>1.03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/>
      <c r="C18" s="33"/>
      <c r="D18" s="34"/>
      <c r="E18" s="29">
        <v>5620</v>
      </c>
      <c r="F18" s="30" t="s">
        <v>23</v>
      </c>
      <c r="G18" s="35">
        <f>+H18</f>
        <v>0</v>
      </c>
      <c r="H18" s="36">
        <v>0</v>
      </c>
      <c r="I18" s="36">
        <v>7051426.8399999999</v>
      </c>
      <c r="J18" s="36">
        <v>0</v>
      </c>
      <c r="K18" s="36">
        <v>613692.5</v>
      </c>
      <c r="L18" s="37">
        <f>IFERROR(K18/H18,0)</f>
        <v>0</v>
      </c>
      <c r="M18" s="38">
        <f>IFERROR(K18/I18,0)</f>
        <v>8.703096748005118E-2</v>
      </c>
    </row>
    <row r="19" spans="2:13" x14ac:dyDescent="0.2">
      <c r="B19" s="32"/>
      <c r="C19" s="33"/>
      <c r="D19" s="34"/>
      <c r="E19" s="29">
        <v>5650</v>
      </c>
      <c r="F19" s="30" t="s">
        <v>34</v>
      </c>
      <c r="G19" s="35">
        <f>+H19</f>
        <v>1.03</v>
      </c>
      <c r="H19" s="36">
        <v>1.03</v>
      </c>
      <c r="I19" s="36">
        <v>515001.03</v>
      </c>
      <c r="J19" s="36">
        <v>0</v>
      </c>
      <c r="K19" s="36">
        <v>88538.95</v>
      </c>
      <c r="L19" s="37">
        <f>IFERROR(K19/H19,0)</f>
        <v>85960.14563106795</v>
      </c>
      <c r="M19" s="38">
        <f>IFERROR(K19/I19,0)</f>
        <v>0.17191994742224107</v>
      </c>
    </row>
    <row r="20" spans="2:13" x14ac:dyDescent="0.2">
      <c r="B20" s="32"/>
      <c r="C20" s="33"/>
      <c r="D20" s="34"/>
      <c r="E20" s="29">
        <v>5670</v>
      </c>
      <c r="F20" s="30" t="s">
        <v>35</v>
      </c>
      <c r="G20" s="35">
        <f>+H20</f>
        <v>1.03</v>
      </c>
      <c r="H20" s="36">
        <v>1.03</v>
      </c>
      <c r="I20" s="36">
        <v>312001.03000000003</v>
      </c>
      <c r="J20" s="36">
        <v>312000</v>
      </c>
      <c r="K20" s="36">
        <v>312000</v>
      </c>
      <c r="L20" s="37">
        <f>IFERROR(K20/H20,0)</f>
        <v>302912.62135922327</v>
      </c>
      <c r="M20" s="38">
        <f>IFERROR(K20/I20,0)</f>
        <v>0.99999669872884711</v>
      </c>
    </row>
    <row r="21" spans="2:13" x14ac:dyDescent="0.2">
      <c r="B21" s="32"/>
      <c r="C21" s="33"/>
      <c r="D21" s="34"/>
      <c r="E21" s="29">
        <v>5690</v>
      </c>
      <c r="F21" s="30" t="s">
        <v>36</v>
      </c>
      <c r="G21" s="35">
        <f>+H21</f>
        <v>0</v>
      </c>
      <c r="H21" s="36">
        <v>0</v>
      </c>
      <c r="I21" s="36">
        <v>39500</v>
      </c>
      <c r="J21" s="36">
        <v>39184</v>
      </c>
      <c r="K21" s="36">
        <v>39184</v>
      </c>
      <c r="L21" s="37">
        <f>IFERROR(K21/H21,0)</f>
        <v>0</v>
      </c>
      <c r="M21" s="38">
        <f>IFERROR(K21/I21,0)</f>
        <v>0.99199999999999999</v>
      </c>
    </row>
    <row r="22" spans="2:13" ht="13.15" x14ac:dyDescent="0.25">
      <c r="B22" s="32"/>
      <c r="C22" s="33"/>
      <c r="D22" s="34"/>
      <c r="E22" s="39"/>
      <c r="F22" s="40"/>
      <c r="G22" s="44"/>
      <c r="H22" s="44"/>
      <c r="I22" s="44"/>
      <c r="J22" s="44"/>
      <c r="K22" s="44"/>
      <c r="L22" s="41"/>
      <c r="M22" s="42"/>
    </row>
    <row r="23" spans="2:13" ht="13.15" x14ac:dyDescent="0.25">
      <c r="B23" s="32"/>
      <c r="C23" s="33"/>
      <c r="D23" s="27"/>
      <c r="E23" s="43"/>
      <c r="F23" s="27"/>
      <c r="G23" s="27"/>
      <c r="H23" s="27"/>
      <c r="I23" s="27"/>
      <c r="J23" s="27"/>
      <c r="K23" s="27"/>
      <c r="L23" s="27"/>
      <c r="M23" s="28"/>
    </row>
    <row r="24" spans="2:13" ht="13.15" customHeight="1" x14ac:dyDescent="0.2">
      <c r="B24" s="67" t="s">
        <v>14</v>
      </c>
      <c r="C24" s="68"/>
      <c r="D24" s="68"/>
      <c r="E24" s="68"/>
      <c r="F24" s="68"/>
      <c r="G24" s="7">
        <f>SUM(G9:G21)</f>
        <v>1482263.31</v>
      </c>
      <c r="H24" s="7">
        <f>SUM(H9:H21)</f>
        <v>1482263.31</v>
      </c>
      <c r="I24" s="7">
        <f>SUM(I9:I21)</f>
        <v>13116710.68</v>
      </c>
      <c r="J24" s="7">
        <f>SUM(J9:J21)</f>
        <v>2391853.83</v>
      </c>
      <c r="K24" s="7">
        <f>SUM(K9:K21)</f>
        <v>2295712.87</v>
      </c>
      <c r="L24" s="8">
        <f>IFERROR(K24/H24,0)</f>
        <v>1.5487888383339934</v>
      </c>
      <c r="M24" s="9">
        <f>IFERROR(K24/I24,0)</f>
        <v>0.17502199491984222</v>
      </c>
    </row>
    <row r="25" spans="2:13" ht="4.9000000000000004" customHeight="1" x14ac:dyDescent="0.25">
      <c r="B25" s="32"/>
      <c r="C25" s="33"/>
      <c r="D25" s="27"/>
      <c r="E25" s="43"/>
      <c r="F25" s="27"/>
      <c r="G25" s="27"/>
      <c r="H25" s="27"/>
      <c r="I25" s="27"/>
      <c r="J25" s="27"/>
      <c r="K25" s="27"/>
      <c r="L25" s="27"/>
      <c r="M25" s="28"/>
    </row>
    <row r="26" spans="2:13" ht="13.15" customHeight="1" x14ac:dyDescent="0.2">
      <c r="B26" s="69" t="s">
        <v>15</v>
      </c>
      <c r="C26" s="66"/>
      <c r="D26" s="66"/>
      <c r="E26" s="21"/>
      <c r="F26" s="26"/>
      <c r="G26" s="27"/>
      <c r="H26" s="27"/>
      <c r="I26" s="27"/>
      <c r="J26" s="27"/>
      <c r="K26" s="27"/>
      <c r="L26" s="27"/>
      <c r="M26" s="28"/>
    </row>
    <row r="27" spans="2:13" ht="13.15" customHeight="1" x14ac:dyDescent="0.2">
      <c r="B27" s="25"/>
      <c r="C27" s="66" t="s">
        <v>16</v>
      </c>
      <c r="D27" s="66"/>
      <c r="E27" s="21"/>
      <c r="F27" s="26"/>
      <c r="G27" s="27"/>
      <c r="H27" s="27"/>
      <c r="I27" s="27"/>
      <c r="J27" s="27"/>
      <c r="K27" s="27"/>
      <c r="L27" s="27"/>
      <c r="M27" s="28"/>
    </row>
    <row r="28" spans="2:13" ht="6" customHeight="1" x14ac:dyDescent="0.25">
      <c r="B28" s="45"/>
      <c r="C28" s="46"/>
      <c r="D28" s="46"/>
      <c r="E28" s="39"/>
      <c r="F28" s="46"/>
      <c r="G28" s="27"/>
      <c r="H28" s="27"/>
      <c r="I28" s="27"/>
      <c r="J28" s="27"/>
      <c r="K28" s="27"/>
      <c r="L28" s="27"/>
      <c r="M28" s="28"/>
    </row>
    <row r="29" spans="2:13" x14ac:dyDescent="0.2">
      <c r="B29" s="32" t="s">
        <v>21</v>
      </c>
      <c r="C29" s="33"/>
      <c r="D29" s="27" t="s">
        <v>22</v>
      </c>
      <c r="E29" s="43">
        <v>6130</v>
      </c>
      <c r="F29" s="27" t="s">
        <v>37</v>
      </c>
      <c r="G29" s="35">
        <f>+H29</f>
        <v>0</v>
      </c>
      <c r="H29" s="36">
        <v>0</v>
      </c>
      <c r="I29" s="36">
        <v>3641446</v>
      </c>
      <c r="J29" s="36">
        <v>1569761.2</v>
      </c>
      <c r="K29" s="36">
        <v>3139349.99</v>
      </c>
      <c r="L29" s="37">
        <f>IFERROR(K29/H29,0)</f>
        <v>0</v>
      </c>
      <c r="M29" s="38">
        <f>IFERROR(K29/I29,0)</f>
        <v>0.86211631038878522</v>
      </c>
    </row>
    <row r="30" spans="2:13" x14ac:dyDescent="0.2">
      <c r="B30" s="32"/>
      <c r="C30" s="33"/>
      <c r="D30" s="27"/>
      <c r="E30" s="43">
        <v>6150</v>
      </c>
      <c r="F30" s="27" t="s">
        <v>38</v>
      </c>
      <c r="G30" s="35">
        <f>+H30</f>
        <v>0</v>
      </c>
      <c r="H30" s="36">
        <v>0</v>
      </c>
      <c r="I30" s="36">
        <v>1045900</v>
      </c>
      <c r="J30" s="36">
        <v>813298.86</v>
      </c>
      <c r="K30" s="36">
        <v>813298.86</v>
      </c>
      <c r="L30" s="37">
        <f>IFERROR(K30/H30,0)</f>
        <v>0</v>
      </c>
      <c r="M30" s="38">
        <f>IFERROR(K30/I30,0)</f>
        <v>0.777606711922746</v>
      </c>
    </row>
    <row r="31" spans="2:13" x14ac:dyDescent="0.2">
      <c r="B31" s="32"/>
      <c r="C31" s="33"/>
      <c r="D31" s="27"/>
      <c r="E31" s="43">
        <v>6220</v>
      </c>
      <c r="F31" s="27" t="s">
        <v>39</v>
      </c>
      <c r="G31" s="35">
        <f>+H31</f>
        <v>0</v>
      </c>
      <c r="H31" s="36">
        <v>0</v>
      </c>
      <c r="I31" s="36">
        <v>2400000</v>
      </c>
      <c r="J31" s="36">
        <v>1172231.67</v>
      </c>
      <c r="K31" s="36">
        <v>2344463.34</v>
      </c>
      <c r="L31" s="37">
        <f>IFERROR(K31/H31,0)</f>
        <v>0</v>
      </c>
      <c r="M31" s="38">
        <f>IFERROR(K31/I31,0)</f>
        <v>0.97685972499999996</v>
      </c>
    </row>
    <row r="32" spans="2:13" ht="22.5" x14ac:dyDescent="0.2">
      <c r="B32" s="32"/>
      <c r="C32" s="33"/>
      <c r="D32" s="27"/>
      <c r="E32" s="43">
        <v>6310</v>
      </c>
      <c r="F32" s="27" t="s">
        <v>40</v>
      </c>
      <c r="G32" s="35">
        <f>+H32</f>
        <v>0</v>
      </c>
      <c r="H32" s="36">
        <v>0</v>
      </c>
      <c r="I32" s="36">
        <v>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ht="13.15" x14ac:dyDescent="0.25">
      <c r="B33" s="32"/>
      <c r="C33" s="33"/>
      <c r="D33" s="27"/>
      <c r="E33" s="43"/>
      <c r="F33" s="27"/>
      <c r="G33" s="44"/>
      <c r="H33" s="44"/>
      <c r="I33" s="44"/>
      <c r="J33" s="44"/>
      <c r="K33" s="44"/>
      <c r="L33" s="41"/>
      <c r="M33" s="42"/>
    </row>
    <row r="34" spans="2:13" ht="13.15" x14ac:dyDescent="0.25">
      <c r="B34" s="47"/>
      <c r="C34" s="48"/>
      <c r="D34" s="49"/>
      <c r="E34" s="50"/>
      <c r="F34" s="49"/>
      <c r="G34" s="49"/>
      <c r="H34" s="49"/>
      <c r="I34" s="49"/>
      <c r="J34" s="49"/>
      <c r="K34" s="49"/>
      <c r="L34" s="49"/>
      <c r="M34" s="51"/>
    </row>
    <row r="35" spans="2:13" x14ac:dyDescent="0.2">
      <c r="B35" s="67" t="s">
        <v>17</v>
      </c>
      <c r="C35" s="68"/>
      <c r="D35" s="68"/>
      <c r="E35" s="68"/>
      <c r="F35" s="68"/>
      <c r="G35" s="7">
        <f>SUM(G29:G32)</f>
        <v>0</v>
      </c>
      <c r="H35" s="7">
        <f>SUM(H29:H32)</f>
        <v>0</v>
      </c>
      <c r="I35" s="7">
        <f>SUM(I29:I32)</f>
        <v>7087346</v>
      </c>
      <c r="J35" s="7">
        <f>SUM(J29:J32)</f>
        <v>3555291.73</v>
      </c>
      <c r="K35" s="7">
        <f>SUM(K29:K32)</f>
        <v>6297112.1899999995</v>
      </c>
      <c r="L35" s="8">
        <f>IFERROR(K35/H35,0)</f>
        <v>0</v>
      </c>
      <c r="M35" s="9">
        <f>IFERROR(K35/I35,0)</f>
        <v>0.88850074343767038</v>
      </c>
    </row>
    <row r="36" spans="2:13" ht="13.15" x14ac:dyDescent="0.25">
      <c r="B36" s="4"/>
      <c r="C36" s="5"/>
      <c r="D36" s="2"/>
      <c r="E36" s="6"/>
      <c r="F36" s="2"/>
      <c r="G36" s="2"/>
      <c r="H36" s="2"/>
      <c r="I36" s="2"/>
      <c r="J36" s="2"/>
      <c r="K36" s="2"/>
      <c r="L36" s="2"/>
      <c r="M36" s="3"/>
    </row>
    <row r="37" spans="2:13" x14ac:dyDescent="0.2">
      <c r="B37" s="52" t="s">
        <v>18</v>
      </c>
      <c r="C37" s="53"/>
      <c r="D37" s="53"/>
      <c r="E37" s="53"/>
      <c r="F37" s="53"/>
      <c r="G37" s="10">
        <f>+G24+G35</f>
        <v>1482263.31</v>
      </c>
      <c r="H37" s="10">
        <f>+H24+H35</f>
        <v>1482263.31</v>
      </c>
      <c r="I37" s="10">
        <f>+I24+I35</f>
        <v>20204056.68</v>
      </c>
      <c r="J37" s="10">
        <f>+J24+J35</f>
        <v>5947145.5600000005</v>
      </c>
      <c r="K37" s="10">
        <f>+K24+K35</f>
        <v>8592825.0599999987</v>
      </c>
      <c r="L37" s="11">
        <f>IFERROR(K37/H37,0)</f>
        <v>5.797097588551928</v>
      </c>
      <c r="M37" s="12">
        <f>IFERROR(K37/I37,0)</f>
        <v>0.42530196762445427</v>
      </c>
    </row>
    <row r="38" spans="2:13" ht="13.15" x14ac:dyDescent="0.25">
      <c r="B38" s="13"/>
      <c r="C38" s="14"/>
      <c r="D38" s="14"/>
      <c r="E38" s="15"/>
      <c r="F38" s="14"/>
      <c r="G38" s="14"/>
      <c r="H38" s="14"/>
      <c r="I38" s="14"/>
      <c r="J38" s="14"/>
      <c r="K38" s="14"/>
      <c r="L38" s="14"/>
      <c r="M38" s="16"/>
    </row>
    <row r="39" spans="2:13" ht="15" x14ac:dyDescent="0.25">
      <c r="B39" s="17" t="s">
        <v>19</v>
      </c>
      <c r="C39" s="17"/>
      <c r="D39" s="18"/>
      <c r="E39" s="19"/>
      <c r="F39" s="18"/>
      <c r="G39" s="18"/>
      <c r="H3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37:F37"/>
    <mergeCell ref="K3:K5"/>
    <mergeCell ref="L3:M3"/>
    <mergeCell ref="L4:L5"/>
    <mergeCell ref="M4:M5"/>
    <mergeCell ref="B6:D6"/>
    <mergeCell ref="J6:K6"/>
    <mergeCell ref="C7:D7"/>
    <mergeCell ref="B24:F24"/>
    <mergeCell ref="B26:D26"/>
    <mergeCell ref="C27:D27"/>
    <mergeCell ref="B35:F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Judy</cp:lastModifiedBy>
  <dcterms:created xsi:type="dcterms:W3CDTF">2020-08-06T19:52:58Z</dcterms:created>
  <dcterms:modified xsi:type="dcterms:W3CDTF">2023-11-09T15:55:22Z</dcterms:modified>
</cp:coreProperties>
</file>